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编制说明" sheetId="2" r:id="rId1"/>
    <sheet name="报价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<sst xmlns="http://schemas.openxmlformats.org/spreadsheetml/2006/main" count="67" uniqueCount="58">
  <si>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r>
      <rPr>
        <b/>
        <sz val="14"/>
        <color rgb="FF000000"/>
        <rFont val="微软雅黑"/>
        <charset val="134"/>
      </rPr>
      <t>清单编制说明</t>
    </r>
  </si>
  <si>
    <r>
      <rPr>
        <b/>
        <sz val="9"/>
        <color rgb="FF000000"/>
        <rFont val="微软雅黑"/>
        <charset val="134"/>
      </rPr>
      <t>一、</t>
    </r>
  </si>
  <si>
    <r>
      <rPr>
        <b/>
        <sz val="9"/>
        <color rgb="FF000000"/>
        <rFont val="微软雅黑"/>
        <charset val="134"/>
      </rPr>
      <t>基本信息</t>
    </r>
  </si>
  <si>
    <r>
      <rPr>
        <sz val="9"/>
        <color rgb="FF000000"/>
        <rFont val="微软雅黑"/>
        <charset val="134"/>
      </rPr>
      <t>项目分期名称</t>
    </r>
  </si>
  <si>
    <t>四川长江职业学院校区新建项目</t>
  </si>
  <si>
    <r>
      <rPr>
        <sz val="9"/>
        <color rgb="FF000000"/>
        <rFont val="微软雅黑"/>
        <charset val="134"/>
      </rPr>
      <t>建筑面积(m²)</t>
    </r>
  </si>
  <si>
    <r>
      <rPr>
        <sz val="9"/>
        <color rgb="FF000000"/>
        <rFont val="微软雅黑"/>
        <charset val="134"/>
      </rPr>
      <t>专项面积(m²)</t>
    </r>
  </si>
  <si>
    <r>
      <rPr>
        <sz val="9"/>
        <color rgb="FF000000"/>
        <rFont val="微软雅黑"/>
        <charset val="134"/>
      </rPr>
      <t>合同品类</t>
    </r>
  </si>
  <si>
    <t>造价审计</t>
  </si>
  <si>
    <r>
      <rPr>
        <b/>
        <sz val="9"/>
        <color rgb="FF000000"/>
        <rFont val="微软雅黑"/>
        <charset val="134"/>
      </rPr>
      <t>二、</t>
    </r>
  </si>
  <si>
    <r>
      <rPr>
        <b/>
        <sz val="9"/>
        <color rgb="FF000000"/>
        <rFont val="微软雅黑"/>
        <charset val="134"/>
      </rPr>
      <t>编制说明</t>
    </r>
  </si>
  <si>
    <r>
      <rPr>
        <sz val="9"/>
        <rFont val="微软雅黑"/>
        <charset val="134"/>
      </rPr>
      <t>序号</t>
    </r>
  </si>
  <si>
    <r>
      <rPr>
        <sz val="9"/>
        <color rgb="FF000000"/>
        <rFont val="微软雅黑"/>
        <charset val="134"/>
      </rPr>
      <t>项目</t>
    </r>
  </si>
  <si>
    <r>
      <rPr>
        <sz val="9"/>
        <color rgb="FF000000"/>
        <rFont val="微软雅黑"/>
        <charset val="134"/>
      </rPr>
      <t>描述</t>
    </r>
  </si>
  <si>
    <r>
      <rPr>
        <sz val="9"/>
        <rFont val="微软雅黑"/>
        <charset val="134"/>
      </rPr>
      <t>计价方式</t>
    </r>
  </si>
  <si>
    <r>
      <rPr>
        <sz val="9"/>
        <color rgb="FF000000"/>
        <rFont val="微软雅黑"/>
        <charset val="134"/>
      </rPr>
      <t>1、本合同为综合单价包干，建筑面积和合同总价为暂定；</t>
    </r>
  </si>
  <si>
    <r>
      <rPr>
        <sz val="9"/>
        <rFont val="微软雅黑"/>
        <charset val="134"/>
      </rPr>
      <t>编制要求</t>
    </r>
  </si>
  <si>
    <t>1、全过程造价审计工程，服务内容包括但不限于以下内容：
招标审计：招标文件编制、招标答疑、清单套算、清标评标、合同编制、备案合同编制等（包含委托人地区集采的招标审计工作）。
成本审计：图纸会审、施工图预算、集采转签的清单核价及合同文本编制、方案成本测算、资金计划及付款（含甲供材）、成本管理台账更新、现场收方、材料巡检、工作计划更新、索赔测算、变洽签预估测算（含甲供材）、变洽签预估提网审批、变洽签结转、结算启动资料、结算审核（含甲供材）、配合审计等。</t>
  </si>
  <si>
    <r>
      <rPr>
        <sz val="9"/>
        <rFont val="微软雅黑"/>
        <charset val="134"/>
      </rPr>
      <t>计价规则</t>
    </r>
  </si>
  <si>
    <r>
      <rPr>
        <sz val="9"/>
        <color rgb="FF000000"/>
        <rFont val="微软雅黑"/>
        <charset val="134"/>
      </rPr>
      <t>1、计算基数按照实施版图纸和2013版建筑规范计算的建筑面积；</t>
    </r>
  </si>
  <si>
    <r>
      <rPr>
        <sz val="9"/>
        <rFont val="微软雅黑"/>
        <charset val="134"/>
      </rPr>
      <t>其他说明</t>
    </r>
  </si>
  <si>
    <t>1、建筑业态中均包含公区、图书馆、报告厅、展厅、校医院、架空层等配套精装和简易成品精装。
2、合同金额已包含审计人为完成合同内容所发生的人工费、管理费、交通费、通讯费、资料费、现场服务费、食宿费、税费和规费以及一切为履行本合同而发生的费用，审计人不会因为人工费、货物价格、清单的完整性和准确性或费率、情势变更等原因另行向委托人主张调整或赔偿，因工作需要出差所产生的差旅住宿、餐饮费等费用由审计人自行承担。
3、选择项清单所述内容不一定发生，若该内容发生时，双方需按照投标单价进行结算，如不发生相关内容，投标人不因此要求费用补偿。
4、零星工程-零星清单-工日(中级工程师、注册造价师) ，计费单位为工日，含税单价为800元；此项不作为竞争项，请各家单位零星工程按此价格考虑。
5、项目造价审计开始至交房后3个月之间的驻场人员造价审计酬金已包含在全过程造价审计酬金中。如项目延期交房，交房时间3个月后扔需驻场人员则按照：土建造价人员10000元/人/月；机电造价人员9000元/人/月额外支付审计酬金。</t>
  </si>
  <si>
    <r>
      <rPr>
        <b/>
        <sz val="9"/>
        <color rgb="FFF7F9F6"/>
        <rFont val="微软雅黑"/>
        <charset val="134"/>
      </rPr>
      <t>编码</t>
    </r>
  </si>
  <si>
    <r>
      <rPr>
        <b/>
        <sz val="9"/>
        <color rgb="FFF7F9F6"/>
        <rFont val="微软雅黑"/>
        <charset val="134"/>
      </rPr>
      <t>名称</t>
    </r>
  </si>
  <si>
    <r>
      <rPr>
        <b/>
        <sz val="9"/>
        <color rgb="FFF7F9F6"/>
        <rFont val="微软雅黑"/>
        <charset val="134"/>
      </rPr>
      <t>项目特征描述及工作内容</t>
    </r>
  </si>
  <si>
    <r>
      <rPr>
        <b/>
        <sz val="9"/>
        <color rgb="FFF7F9F6"/>
        <rFont val="微软雅黑"/>
        <charset val="134"/>
      </rPr>
      <t>计量单位</t>
    </r>
  </si>
  <si>
    <r>
      <rPr>
        <b/>
        <sz val="9"/>
        <color rgb="FFF7F9F6"/>
        <rFont val="微软雅黑"/>
        <charset val="134"/>
      </rPr>
      <t>工程量</t>
    </r>
  </si>
  <si>
    <t>综合单价（不含税）</t>
  </si>
  <si>
    <t>合价</t>
  </si>
  <si>
    <r>
      <rPr>
        <b/>
        <sz val="9"/>
        <color rgb="FFF7F9F6"/>
        <rFont val="微软雅黑"/>
        <charset val="134"/>
      </rPr>
      <t>备注</t>
    </r>
  </si>
  <si>
    <t>审计服务</t>
  </si>
  <si>
    <t>一</t>
  </si>
  <si>
    <t xml:space="preserve">  一审审计</t>
  </si>
  <si>
    <r>
      <rPr>
        <sz val="9"/>
        <color rgb="FF000000"/>
        <rFont val="微软雅黑"/>
        <charset val="134"/>
      </rPr>
      <t>m2</t>
    </r>
  </si>
  <si>
    <t>1</t>
  </si>
  <si>
    <t xml:space="preserve">    一审审计-高层-宿舍楼-清水标准</t>
  </si>
  <si>
    <t>1.工作内容:18层以上，且地上建筑高度&lt;100m的高层，10层≤地上建筑层数≤18层且建筑高度&gt;27米的小高层，超高层（含SOHO、LOFT、写字楼等各种风格）</t>
  </si>
  <si>
    <t>2</t>
  </si>
  <si>
    <t xml:space="preserve">    一审审计-高层-图书馆、报告厅、展厅、教学、办公楼-清水标准</t>
  </si>
  <si>
    <t>3</t>
  </si>
  <si>
    <t xml:space="preserve">    一审审计-车库-清水标准</t>
  </si>
  <si>
    <r>
      <rPr>
        <sz val="9"/>
        <color rgb="FF000000"/>
        <rFont val="微软雅黑"/>
        <charset val="134"/>
      </rPr>
      <t>1.工作内容:集中车库、地下室</t>
    </r>
  </si>
  <si>
    <t>4</t>
  </si>
  <si>
    <t xml:space="preserve">    一审审计-商业-清水标准</t>
  </si>
  <si>
    <t>1.工作内容:自持商业</t>
  </si>
  <si>
    <t>5</t>
  </si>
  <si>
    <t xml:space="preserve">    地下、高层精装增加费</t>
  </si>
  <si>
    <r>
      <rPr>
        <sz val="9"/>
        <color rgb="FF000000"/>
        <rFont val="微软雅黑"/>
        <charset val="134"/>
      </rPr>
      <t>1.工作内容:1.工作内容:18层以上，且地上建筑高度&lt;100m的高层，10层≤地上建筑层数≤18层且建筑高度&gt;27米的小高层，超高层（含SOHO、LOFT、写字楼等各种风格）</t>
    </r>
  </si>
  <si>
    <t>6</t>
  </si>
  <si>
    <r>
      <rPr>
        <sz val="9"/>
        <color rgb="FF000000"/>
        <rFont val="微软雅黑"/>
        <charset val="134"/>
      </rPr>
      <t xml:space="preserve">    </t>
    </r>
    <r>
      <rPr>
        <sz val="9"/>
        <color rgb="FF000000"/>
        <rFont val="微软雅黑"/>
        <charset val="134"/>
      </rPr>
      <t>特殊项目增加费-建筑面积＜10万平米</t>
    </r>
  </si>
  <si>
    <t>1.工作内容:建筑面积＜10万平米增加费；</t>
  </si>
  <si>
    <t>二</t>
  </si>
  <si>
    <r>
      <rPr>
        <sz val="9"/>
        <color rgb="FF000000"/>
        <rFont val="微软雅黑"/>
        <charset val="134"/>
      </rPr>
      <t xml:space="preserve">  </t>
    </r>
    <r>
      <rPr>
        <sz val="9"/>
        <color rgb="FF000000"/>
        <rFont val="微软雅黑"/>
        <charset val="134"/>
      </rPr>
      <t>零星工程</t>
    </r>
  </si>
  <si>
    <r>
      <rPr>
        <sz val="9"/>
        <color rgb="FF000000"/>
        <rFont val="微软雅黑"/>
        <charset val="134"/>
      </rPr>
      <t>人·天</t>
    </r>
  </si>
  <si>
    <t xml:space="preserve">    零星清单-工日(中级工程师、注册造价师)</t>
  </si>
  <si>
    <t>1.工作内容:若无可参考计费标准双方可协商计算需用工日数量按此单价计费。</t>
  </si>
  <si>
    <t>不含税合计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</si>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</sst>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0_ "/>
    <numFmt numFmtId="178" formatCode="_ [$€-2]* #,##0.00_ ;_ [$€-2]* \-#,##0.00_ ;_ [$€-2]* &quot;-&quot;??_ "/>
  </numFmts>
  <fonts count="26">
    <font>
      <sz val="11"/>
      <color theme="1"/>
      <name val="宋体"/>
      <charset val="134"/>
      <scheme val="minor"/>
    </font>
    <font>
      <b/>
      <sz val="9"/>
      <color rgb="FFF7F9F6"/>
      <name val="微软雅黑"/>
      <charset val="134"/>
    </font>
    <font>
      <sz val="9"/>
      <color rgb="FF000000"/>
      <name val="微软雅黑"/>
      <charset val="134"/>
    </font>
    <font>
      <sz val="9"/>
      <color rgb="FFFFFFFF"/>
      <name val="微软雅黑"/>
      <charset val="134"/>
    </font>
    <font>
      <b/>
      <sz val="14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5587F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A0D2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FF8FF"/>
        <bgColor rgb="FF000000"/>
      </patternFill>
    </fill>
    <fill>
      <patternFill patternType="solid">
        <fgColor rgb="FFFFFFFE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176" fontId="2" fillId="4" borderId="2" xfId="0" applyNumberFormat="1" applyFont="1" applyFill="1" applyBorder="1" applyAlignment="1">
      <alignment horizontal="right" vertical="center"/>
    </xf>
    <xf numFmtId="177" fontId="2" fillId="4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176" fontId="2" fillId="5" borderId="2" xfId="0" applyNumberFormat="1" applyFont="1" applyFill="1" applyBorder="1" applyAlignment="1">
      <alignment horizontal="right" vertical="center"/>
    </xf>
    <xf numFmtId="176" fontId="2" fillId="6" borderId="2" xfId="0" applyNumberFormat="1" applyFont="1" applyFill="1" applyBorder="1" applyAlignment="1" applyProtection="1">
      <alignment horizontal="right" vertical="center"/>
      <protection locked="0"/>
    </xf>
    <xf numFmtId="49" fontId="2" fillId="4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8" fontId="4" fillId="7" borderId="3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left" vertical="center"/>
    </xf>
    <xf numFmtId="178" fontId="2" fillId="2" borderId="5" xfId="0" applyNumberFormat="1" applyFont="1" applyFill="1" applyBorder="1" applyAlignment="1">
      <alignment horizontal="left" vertical="center"/>
    </xf>
    <xf numFmtId="178" fontId="2" fillId="7" borderId="4" xfId="0" applyNumberFormat="1" applyFont="1" applyFill="1" applyBorder="1" applyAlignment="1">
      <alignment horizontal="center" vertical="center"/>
    </xf>
    <xf numFmtId="178" fontId="2" fillId="7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left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6" fillId="7" borderId="4" xfId="0" applyNumberFormat="1" applyFont="1" applyFill="1" applyBorder="1" applyAlignment="1">
      <alignment horizontal="center" vertical="center" wrapText="1"/>
    </xf>
    <xf numFmtId="178" fontId="2" fillId="7" borderId="5" xfId="0" applyNumberFormat="1" applyFont="1" applyFill="1" applyBorder="1">
      <alignment vertical="center"/>
    </xf>
    <xf numFmtId="49" fontId="2" fillId="7" borderId="5" xfId="0" applyNumberFormat="1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178" fontId="6" fillId="7" borderId="5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10" sqref="C10"/>
    </sheetView>
  </sheetViews>
  <sheetFormatPr defaultColWidth="8.88495575221239" defaultRowHeight="13.5" outlineLevelCol="2"/>
  <cols>
    <col min="1" max="1" width="20" customWidth="1"/>
    <col min="2" max="2" width="55.3362831858407" customWidth="1"/>
    <col min="3" max="3" width="90.6637168141593" customWidth="1"/>
  </cols>
  <sheetData>
    <row r="1" ht="20.25" spans="1:3">
      <c r="A1" s="21" t="s">
        <v>0</v>
      </c>
      <c r="B1" s="21"/>
      <c r="C1" s="21"/>
    </row>
    <row r="2" spans="1:3">
      <c r="A2" s="22" t="s">
        <v>1</v>
      </c>
      <c r="B2" s="23" t="s">
        <v>2</v>
      </c>
      <c r="C2" s="24"/>
    </row>
    <row r="3" spans="1:3">
      <c r="A3" s="25"/>
      <c r="B3" s="26" t="s">
        <v>3</v>
      </c>
      <c r="C3" s="27" t="s">
        <v>4</v>
      </c>
    </row>
    <row r="4" spans="1:3">
      <c r="A4" s="25"/>
      <c r="B4" s="26" t="s">
        <v>5</v>
      </c>
      <c r="C4" s="28">
        <v>92231.5</v>
      </c>
    </row>
    <row r="5" spans="1:3">
      <c r="A5" s="25"/>
      <c r="B5" s="26" t="s">
        <v>6</v>
      </c>
      <c r="C5" s="28"/>
    </row>
    <row r="6" spans="1:3">
      <c r="A6" s="25"/>
      <c r="B6" s="26" t="s">
        <v>7</v>
      </c>
      <c r="C6" s="27" t="s">
        <v>8</v>
      </c>
    </row>
    <row r="7" spans="1:3">
      <c r="A7" s="22" t="s">
        <v>9</v>
      </c>
      <c r="B7" s="23" t="s">
        <v>10</v>
      </c>
      <c r="C7" s="29"/>
    </row>
    <row r="8" spans="1:3">
      <c r="A8" s="30" t="s">
        <v>11</v>
      </c>
      <c r="B8" s="31" t="s">
        <v>12</v>
      </c>
      <c r="C8" s="32" t="s">
        <v>13</v>
      </c>
    </row>
    <row r="9" spans="1:3">
      <c r="A9" s="33">
        <v>1</v>
      </c>
      <c r="B9" s="34" t="s">
        <v>14</v>
      </c>
      <c r="C9" s="35" t="s">
        <v>15</v>
      </c>
    </row>
    <row r="10" ht="98" customHeight="1" spans="1:3">
      <c r="A10" s="33">
        <v>2</v>
      </c>
      <c r="B10" s="34" t="s">
        <v>16</v>
      </c>
      <c r="C10" s="35" t="s">
        <v>17</v>
      </c>
    </row>
    <row r="11" spans="1:3">
      <c r="A11" s="33">
        <v>3</v>
      </c>
      <c r="B11" s="34" t="s">
        <v>18</v>
      </c>
      <c r="C11" s="35" t="s">
        <v>19</v>
      </c>
    </row>
    <row r="12" ht="123.75" spans="1:3">
      <c r="A12" s="33">
        <v>5</v>
      </c>
      <c r="B12" s="34" t="s">
        <v>20</v>
      </c>
      <c r="C12" s="35" t="s">
        <v>21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5" sqref="E15"/>
    </sheetView>
  </sheetViews>
  <sheetFormatPr defaultColWidth="8.88495575221239" defaultRowHeight="13.5" outlineLevelCol="7"/>
  <cols>
    <col min="1" max="1" width="11.8849557522124" style="1" customWidth="1"/>
    <col min="2" max="2" width="35.4424778761062" customWidth="1"/>
    <col min="3" max="3" width="57.8849557522124" customWidth="1"/>
    <col min="4" max="8" width="17.4424778761062" customWidth="1"/>
  </cols>
  <sheetData>
    <row r="1" spans="1:8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</row>
    <row r="2" spans="1:8">
      <c r="A2" s="3"/>
      <c r="B2" s="4" t="s">
        <v>30</v>
      </c>
      <c r="C2" s="4"/>
      <c r="D2" s="3"/>
      <c r="E2" s="5"/>
      <c r="F2" s="6"/>
      <c r="G2" s="5"/>
      <c r="H2" s="4"/>
    </row>
    <row r="3" spans="1:8">
      <c r="A3" s="7" t="s">
        <v>31</v>
      </c>
      <c r="B3" s="8" t="s">
        <v>32</v>
      </c>
      <c r="C3" s="8"/>
      <c r="D3" s="7" t="s">
        <v>33</v>
      </c>
      <c r="E3" s="9"/>
      <c r="F3" s="10"/>
      <c r="G3" s="9">
        <f>SUM(G4:G9)</f>
        <v>0</v>
      </c>
      <c r="H3" s="8"/>
    </row>
    <row r="4" ht="24.75" spans="1:8">
      <c r="A4" s="11" t="s">
        <v>34</v>
      </c>
      <c r="B4" s="12" t="s">
        <v>35</v>
      </c>
      <c r="C4" s="13" t="s">
        <v>36</v>
      </c>
      <c r="D4" s="11" t="s">
        <v>33</v>
      </c>
      <c r="E4" s="14">
        <v>43687.56</v>
      </c>
      <c r="F4" s="15"/>
      <c r="G4" s="14">
        <f t="shared" ref="G4:G9" si="0">E4*F4</f>
        <v>0</v>
      </c>
      <c r="H4" s="12"/>
    </row>
    <row r="5" ht="24.75" spans="1:8">
      <c r="A5" s="11" t="s">
        <v>37</v>
      </c>
      <c r="B5" s="13" t="s">
        <v>38</v>
      </c>
      <c r="C5" s="13" t="s">
        <v>36</v>
      </c>
      <c r="D5" s="11" t="s">
        <v>33</v>
      </c>
      <c r="E5" s="14">
        <f>47940.3-1204.9</f>
        <v>46735.4</v>
      </c>
      <c r="F5" s="15"/>
      <c r="G5" s="14">
        <f t="shared" si="0"/>
        <v>0</v>
      </c>
      <c r="H5" s="12"/>
    </row>
    <row r="6" spans="1:8">
      <c r="A6" s="11" t="s">
        <v>39</v>
      </c>
      <c r="B6" s="12" t="s">
        <v>40</v>
      </c>
      <c r="C6" s="13" t="s">
        <v>41</v>
      </c>
      <c r="D6" s="11" t="s">
        <v>33</v>
      </c>
      <c r="E6" s="14">
        <v>13894.69</v>
      </c>
      <c r="F6" s="15"/>
      <c r="G6" s="14">
        <f t="shared" si="0"/>
        <v>0</v>
      </c>
      <c r="H6" s="12"/>
    </row>
    <row r="7" spans="1:8">
      <c r="A7" s="11" t="s">
        <v>42</v>
      </c>
      <c r="B7" s="12" t="s">
        <v>43</v>
      </c>
      <c r="C7" s="13" t="s">
        <v>44</v>
      </c>
      <c r="D7" s="11" t="s">
        <v>33</v>
      </c>
      <c r="E7" s="14">
        <v>3800.35</v>
      </c>
      <c r="F7" s="15"/>
      <c r="G7" s="14">
        <f t="shared" si="0"/>
        <v>0</v>
      </c>
      <c r="H7" s="12"/>
    </row>
    <row r="8" ht="37.15" spans="1:8">
      <c r="A8" s="11" t="s">
        <v>45</v>
      </c>
      <c r="B8" s="12" t="s">
        <v>46</v>
      </c>
      <c r="C8" s="13" t="s">
        <v>47</v>
      </c>
      <c r="D8" s="11" t="s">
        <v>33</v>
      </c>
      <c r="E8" s="14">
        <f>E4+E5+E6+E7</f>
        <v>108118</v>
      </c>
      <c r="F8" s="15">
        <v>0</v>
      </c>
      <c r="G8" s="14">
        <f t="shared" si="0"/>
        <v>0</v>
      </c>
      <c r="H8" s="12"/>
    </row>
    <row r="9" spans="1:8">
      <c r="A9" s="11" t="s">
        <v>48</v>
      </c>
      <c r="B9" s="12" t="s">
        <v>49</v>
      </c>
      <c r="C9" s="13" t="s">
        <v>50</v>
      </c>
      <c r="D9" s="11" t="s">
        <v>33</v>
      </c>
      <c r="E9" s="14">
        <f>E4+E5+E6+E7</f>
        <v>108118</v>
      </c>
      <c r="F9" s="15">
        <v>0</v>
      </c>
      <c r="G9" s="14">
        <f t="shared" si="0"/>
        <v>0</v>
      </c>
      <c r="H9" s="12"/>
    </row>
    <row r="10" spans="1:8">
      <c r="A10" s="7" t="s">
        <v>51</v>
      </c>
      <c r="B10" s="8" t="s">
        <v>52</v>
      </c>
      <c r="C10" s="16"/>
      <c r="D10" s="7" t="s">
        <v>53</v>
      </c>
      <c r="E10" s="9"/>
      <c r="F10" s="9"/>
      <c r="G10" s="9">
        <f>G11</f>
        <v>0</v>
      </c>
      <c r="H10" s="8"/>
    </row>
    <row r="11" spans="1:8">
      <c r="A11" s="11" t="s">
        <v>34</v>
      </c>
      <c r="B11" s="12" t="s">
        <v>54</v>
      </c>
      <c r="C11" s="13" t="s">
        <v>55</v>
      </c>
      <c r="D11" s="11" t="s">
        <v>53</v>
      </c>
      <c r="E11" s="14">
        <v>0</v>
      </c>
      <c r="F11" s="15">
        <v>800</v>
      </c>
      <c r="G11" s="14">
        <f>E11*F11</f>
        <v>0</v>
      </c>
      <c r="H11" s="12"/>
    </row>
    <row r="12" spans="1:8">
      <c r="A12" s="17"/>
      <c r="B12" s="18" t="s">
        <v>56</v>
      </c>
      <c r="C12" s="18"/>
      <c r="D12" s="17"/>
      <c r="E12" s="19"/>
      <c r="F12" s="20"/>
      <c r="G12" s="19">
        <f>G10+G3</f>
        <v>0</v>
      </c>
      <c r="H12" s="18"/>
    </row>
    <row r="13" spans="1:8">
      <c r="A13" s="17"/>
      <c r="B13" s="18" t="s">
        <v>57</v>
      </c>
      <c r="C13" s="18"/>
      <c r="D13" s="17"/>
      <c r="E13" s="19"/>
      <c r="F13" s="20"/>
      <c r="G13" s="19">
        <f>G12*1.06</f>
        <v>0</v>
      </c>
      <c r="H13" s="18"/>
    </row>
  </sheetData>
  <pageMargins left="0.75" right="0.75" top="1" bottom="1" header="0.5" footer="0.5"/>
  <pageSetup paperSize="9" orientation="portrait"/>
  <headerFooter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编制说明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xiaboyan</dc:creator>
  <cp:lastModifiedBy>kutrina</cp:lastModifiedBy>
  <dcterms:created xsi:type="dcterms:W3CDTF">2024-01-08T09:36:00Z</dcterms:created>
  <dcterms:modified xsi:type="dcterms:W3CDTF">2025-05-12T04:25:23Z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DC56449E1ABB42DB941F75203845735F_13</vt:lpwstr>
  </property>
  <property fmtid="{D5CDD505-2E9C-101B-9397-08002B2CF9AE}" pid="3" name="KSOProductBuildVer">
    <vt:lpwstr>2052-12.1.0.17468</vt:lpwstr>
  </property>
</Properties>
</file>